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an\Downloads\"/>
    </mc:Choice>
  </mc:AlternateContent>
  <xr:revisionPtr revIDLastSave="0" documentId="13_ncr:1_{37F37A83-808E-467E-A344-96F0726A4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 " sheetId="3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3" l="1"/>
  <c r="N25" i="3"/>
  <c r="N26" i="3"/>
  <c r="L24" i="3"/>
  <c r="L25" i="3"/>
  <c r="L26" i="3"/>
  <c r="F24" i="3"/>
  <c r="F25" i="3"/>
  <c r="F26" i="3"/>
  <c r="N21" i="3"/>
  <c r="N22" i="3"/>
  <c r="N23" i="3"/>
  <c r="L21" i="3"/>
  <c r="L22" i="3"/>
  <c r="L23" i="3"/>
  <c r="F21" i="3"/>
  <c r="F22" i="3"/>
  <c r="F23" i="3"/>
  <c r="N18" i="3"/>
  <c r="N19" i="3"/>
  <c r="N20" i="3"/>
  <c r="L18" i="3"/>
  <c r="L19" i="3"/>
  <c r="L20" i="3"/>
  <c r="F18" i="3"/>
  <c r="F19" i="3"/>
  <c r="F20" i="3"/>
  <c r="N15" i="3"/>
  <c r="N16" i="3"/>
  <c r="N17" i="3"/>
  <c r="L15" i="3"/>
  <c r="L16" i="3"/>
  <c r="L17" i="3"/>
  <c r="F15" i="3"/>
  <c r="F16" i="3"/>
  <c r="F17" i="3"/>
  <c r="N12" i="3"/>
  <c r="N13" i="3"/>
  <c r="N14" i="3"/>
  <c r="L12" i="3"/>
  <c r="L13" i="3"/>
  <c r="L14" i="3"/>
  <c r="F12" i="3"/>
  <c r="F13" i="3"/>
  <c r="F14" i="3"/>
  <c r="F9" i="3"/>
  <c r="N9" i="3" s="1"/>
  <c r="F10" i="3"/>
  <c r="N10" i="3" s="1"/>
  <c r="F11" i="3"/>
  <c r="N11" i="3"/>
  <c r="L9" i="3"/>
  <c r="L10" i="3"/>
  <c r="L11" i="3"/>
  <c r="N6" i="3"/>
  <c r="N7" i="3"/>
  <c r="N8" i="3"/>
  <c r="L6" i="3"/>
  <c r="L7" i="3"/>
  <c r="L8" i="3"/>
  <c r="F6" i="3"/>
  <c r="F7" i="3"/>
  <c r="F8" i="3"/>
  <c r="N5" i="3"/>
  <c r="J5" i="3"/>
  <c r="L5" i="3" s="1"/>
  <c r="F5" i="3"/>
  <c r="AW12" i="1"/>
  <c r="AQ12" i="1"/>
  <c r="AQ11" i="1"/>
  <c r="AM12" i="1"/>
  <c r="AL12" i="1"/>
  <c r="AP12" i="1" s="1"/>
  <c r="AU12" i="1"/>
  <c r="AT12" i="1"/>
  <c r="AS12" i="1"/>
  <c r="AR12" i="1"/>
  <c r="AO12" i="1"/>
  <c r="AN12" i="1"/>
  <c r="AJ12" i="1"/>
  <c r="AD12" i="1"/>
  <c r="X12" i="1"/>
  <c r="R12" i="1"/>
  <c r="L12" i="1"/>
  <c r="F12" i="1"/>
  <c r="AV12" i="1" l="1"/>
  <c r="AX12" i="1"/>
  <c r="AW11" i="1"/>
  <c r="AU11" i="1"/>
  <c r="AT11" i="1"/>
  <c r="AS11" i="1"/>
  <c r="AR11" i="1"/>
  <c r="AO11" i="1"/>
  <c r="AN11" i="1"/>
  <c r="AM11" i="1"/>
  <c r="AL11" i="1"/>
  <c r="AP11" i="1" s="1"/>
  <c r="L11" i="1"/>
  <c r="F11" i="1"/>
  <c r="AU5" i="1"/>
  <c r="AT5" i="1"/>
  <c r="AS5" i="1"/>
  <c r="AR5" i="1"/>
  <c r="AQ5" i="1"/>
  <c r="AO5" i="1"/>
  <c r="AN5" i="1"/>
  <c r="AM5" i="1"/>
  <c r="AL5" i="1"/>
  <c r="Y10" i="1"/>
  <c r="W10" i="1"/>
  <c r="V10" i="1"/>
  <c r="U10" i="1"/>
  <c r="T10" i="1"/>
  <c r="S10" i="1"/>
  <c r="Q10" i="1"/>
  <c r="P10" i="1"/>
  <c r="O10" i="1"/>
  <c r="N10" i="1"/>
  <c r="AL10" i="1" s="1"/>
  <c r="Y9" i="1"/>
  <c r="AK10" i="1" s="1"/>
  <c r="W9" i="1"/>
  <c r="AI10" i="1" s="1"/>
  <c r="V9" i="1"/>
  <c r="AH10" i="1" s="1"/>
  <c r="U9" i="1"/>
  <c r="AG10" i="1" s="1"/>
  <c r="T9" i="1"/>
  <c r="AF10" i="1" s="1"/>
  <c r="S9" i="1"/>
  <c r="AE10" i="1" s="1"/>
  <c r="Q9" i="1"/>
  <c r="AC10" i="1" s="1"/>
  <c r="P9" i="1"/>
  <c r="AB10" i="1" s="1"/>
  <c r="O9" i="1"/>
  <c r="AA10" i="1" s="1"/>
  <c r="N9" i="1"/>
  <c r="Z10" i="1" s="1"/>
  <c r="Y8" i="1"/>
  <c r="AK9" i="1" s="1"/>
  <c r="W8" i="1"/>
  <c r="AI9" i="1" s="1"/>
  <c r="V8" i="1"/>
  <c r="AH9" i="1" s="1"/>
  <c r="U8" i="1"/>
  <c r="AG9" i="1" s="1"/>
  <c r="T8" i="1"/>
  <c r="AF9" i="1" s="1"/>
  <c r="S8" i="1"/>
  <c r="AE9" i="1" s="1"/>
  <c r="Q8" i="1"/>
  <c r="AC9" i="1" s="1"/>
  <c r="P8" i="1"/>
  <c r="AB9" i="1" s="1"/>
  <c r="O8" i="1"/>
  <c r="AA9" i="1" s="1"/>
  <c r="N8" i="1"/>
  <c r="Z9" i="1" s="1"/>
  <c r="Y7" i="1"/>
  <c r="AK8" i="1" s="1"/>
  <c r="W7" i="1"/>
  <c r="AI8" i="1" s="1"/>
  <c r="V7" i="1"/>
  <c r="AH8" i="1" s="1"/>
  <c r="U7" i="1"/>
  <c r="AG8" i="1" s="1"/>
  <c r="T7" i="1"/>
  <c r="AF8" i="1" s="1"/>
  <c r="S7" i="1"/>
  <c r="AE8" i="1" s="1"/>
  <c r="Q7" i="1"/>
  <c r="AC8" i="1" s="1"/>
  <c r="P7" i="1"/>
  <c r="AB8" i="1" s="1"/>
  <c r="O7" i="1"/>
  <c r="AA8" i="1" s="1"/>
  <c r="AM8" i="1" s="1"/>
  <c r="N7" i="1"/>
  <c r="Z8" i="1" s="1"/>
  <c r="N6" i="1"/>
  <c r="Z7" i="1" s="1"/>
  <c r="O6" i="1"/>
  <c r="AA7" i="1" s="1"/>
  <c r="P6" i="1"/>
  <c r="AB7" i="1" s="1"/>
  <c r="Q6" i="1"/>
  <c r="AC7" i="1" s="1"/>
  <c r="S6" i="1"/>
  <c r="AE7" i="1" s="1"/>
  <c r="T6" i="1"/>
  <c r="AF7" i="1" s="1"/>
  <c r="U6" i="1"/>
  <c r="AG7" i="1" s="1"/>
  <c r="V6" i="1"/>
  <c r="AH7" i="1" s="1"/>
  <c r="W6" i="1"/>
  <c r="AI7" i="1" s="1"/>
  <c r="Y6" i="1"/>
  <c r="AK7" i="1" s="1"/>
  <c r="L10" i="1"/>
  <c r="X11" i="1" s="1"/>
  <c r="F10" i="1"/>
  <c r="R11" i="1" s="1"/>
  <c r="AD5" i="1"/>
  <c r="AJ5" i="1"/>
  <c r="AD6" i="1"/>
  <c r="AJ6" i="1"/>
  <c r="R5" i="1"/>
  <c r="X5" i="1"/>
  <c r="AO7" i="1" l="1"/>
  <c r="AO10" i="1"/>
  <c r="AR8" i="1"/>
  <c r="AT10" i="1"/>
  <c r="AL6" i="1"/>
  <c r="AN10" i="1"/>
  <c r="AV11" i="1"/>
  <c r="AX11" i="1" s="1"/>
  <c r="AQ10" i="1"/>
  <c r="AU6" i="1"/>
  <c r="AQ6" i="1"/>
  <c r="AU10" i="1"/>
  <c r="AS10" i="1"/>
  <c r="AM10" i="1"/>
  <c r="AP10" i="1" s="1"/>
  <c r="AR10" i="1"/>
  <c r="AP5" i="1"/>
  <c r="AV5" i="1"/>
  <c r="AN6" i="1"/>
  <c r="AM9" i="1"/>
  <c r="AN7" i="1"/>
  <c r="AO9" i="1"/>
  <c r="AQ7" i="1"/>
  <c r="AR9" i="1"/>
  <c r="AS7" i="1"/>
  <c r="AT9" i="1"/>
  <c r="AU7" i="1"/>
  <c r="AO8" i="1"/>
  <c r="AS6" i="1"/>
  <c r="AT8" i="1"/>
  <c r="AL7" i="1"/>
  <c r="AL8" i="1"/>
  <c r="AM6" i="1"/>
  <c r="AN8" i="1"/>
  <c r="AO6" i="1"/>
  <c r="AQ8" i="1"/>
  <c r="AR6" i="1"/>
  <c r="AS8" i="1"/>
  <c r="AT6" i="1"/>
  <c r="AU8" i="1"/>
  <c r="AL9" i="1"/>
  <c r="AM7" i="1"/>
  <c r="AN9" i="1"/>
  <c r="AQ9" i="1"/>
  <c r="AR7" i="1"/>
  <c r="AS9" i="1"/>
  <c r="AT7" i="1"/>
  <c r="AU9" i="1"/>
  <c r="AW10" i="1"/>
  <c r="AW7" i="1"/>
  <c r="AW8" i="1"/>
  <c r="AW9" i="1"/>
  <c r="AW6" i="1"/>
  <c r="AW5" i="1"/>
  <c r="L9" i="1"/>
  <c r="X10" i="1" s="1"/>
  <c r="AJ11" i="1" s="1"/>
  <c r="F9" i="1"/>
  <c r="R10" i="1" s="1"/>
  <c r="AD11" i="1" s="1"/>
  <c r="L8" i="1"/>
  <c r="X9" i="1" s="1"/>
  <c r="AJ10" i="1" s="1"/>
  <c r="F8" i="1"/>
  <c r="R9" i="1" s="1"/>
  <c r="AD10" i="1" s="1"/>
  <c r="L7" i="1"/>
  <c r="X8" i="1" s="1"/>
  <c r="AJ9" i="1" s="1"/>
  <c r="F7" i="1"/>
  <c r="R8" i="1" s="1"/>
  <c r="AD9" i="1" s="1"/>
  <c r="L6" i="1"/>
  <c r="F6" i="1"/>
  <c r="L5" i="1"/>
  <c r="X6" i="1" s="1"/>
  <c r="AJ7" i="1" s="1"/>
  <c r="F5" i="1"/>
  <c r="R6" i="1" s="1"/>
  <c r="AD7" i="1" s="1"/>
  <c r="AV10" i="1" l="1"/>
  <c r="AV8" i="1"/>
  <c r="AP6" i="1"/>
  <c r="AV7" i="1"/>
  <c r="AP9" i="1"/>
  <c r="AV6" i="1"/>
  <c r="AP8" i="1"/>
  <c r="AV9" i="1"/>
  <c r="AP7" i="1"/>
  <c r="R7" i="1"/>
  <c r="AD8" i="1" s="1"/>
  <c r="X7" i="1"/>
  <c r="AJ8" i="1" s="1"/>
  <c r="AX10" i="1" l="1"/>
  <c r="AX6" i="1"/>
  <c r="AX9" i="1"/>
  <c r="AX8" i="1"/>
  <c r="AX5" i="1"/>
  <c r="AX7" i="1" l="1"/>
</calcChain>
</file>

<file path=xl/sharedStrings.xml><?xml version="1.0" encoding="utf-8"?>
<sst xmlns="http://schemas.openxmlformats.org/spreadsheetml/2006/main" count="137" uniqueCount="30">
  <si>
    <t>ADMISSION AND ENROLLMENT OF STUDENTS- S.D WOMEN'S COLLEGE, RAJGANGPUR</t>
  </si>
  <si>
    <t>Session</t>
  </si>
  <si>
    <t>1st Year</t>
  </si>
  <si>
    <t>2nd Year</t>
  </si>
  <si>
    <t>3rd Year</t>
  </si>
  <si>
    <t>ARTS/SCIENCE</t>
  </si>
  <si>
    <t>2018-19</t>
  </si>
  <si>
    <t xml:space="preserve">Arts </t>
  </si>
  <si>
    <t xml:space="preserve"> Total 3 Years</t>
  </si>
  <si>
    <t>SC</t>
  </si>
  <si>
    <t>ST</t>
  </si>
  <si>
    <t>OBC</t>
  </si>
  <si>
    <t>GEN
(OTH+
SEBC)</t>
  </si>
  <si>
    <t>Total</t>
  </si>
  <si>
    <t>Minority</t>
  </si>
  <si>
    <t>Total
ARTS</t>
  </si>
  <si>
    <t>Total
SCIENCE</t>
  </si>
  <si>
    <t>Grand 
Total</t>
  </si>
  <si>
    <t>2019-20</t>
  </si>
  <si>
    <t>2020-21</t>
  </si>
  <si>
    <t>2021-22</t>
  </si>
  <si>
    <t>2022-23</t>
  </si>
  <si>
    <t>CATEGORY WISE 5 YEARS STUDENTS(+3) DETAILS</t>
  </si>
  <si>
    <t>2023-24</t>
  </si>
  <si>
    <t>Sc</t>
  </si>
  <si>
    <t>Total 3 Years</t>
  </si>
  <si>
    <t>Year</t>
  </si>
  <si>
    <t>Stream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</si>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</sst>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Continuous"/>
    </xf>
    <xf numFmtId="0" fontId="0" fillId="7" borderId="1" xfId="0" applyFill="1" applyBorder="1"/>
    <xf numFmtId="0" fontId="2" fillId="8" borderId="1" xfId="0" applyFont="1" applyFill="1" applyBorder="1" applyAlignment="1">
      <alignment horizontal="centerContinuous"/>
    </xf>
    <xf numFmtId="0" fontId="0" fillId="8" borderId="1" xfId="0" applyFill="1" applyBorder="1"/>
    <xf numFmtId="0" fontId="2" fillId="2" borderId="1" xfId="0" applyFont="1" applyFill="1" applyBorder="1" applyAlignment="1">
      <alignment horizontal="centerContinuous"/>
    </xf>
    <xf numFmtId="0" fontId="0" fillId="2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Continuous"/>
    </xf>
    <xf numFmtId="0" fontId="0" fillId="9" borderId="1" xfId="0" applyFill="1" applyBorder="1"/>
    <xf numFmtId="0" fontId="7" fillId="9" borderId="1" xfId="0" applyFont="1" applyFill="1" applyBorder="1"/>
    <xf numFmtId="0" fontId="2" fillId="10" borderId="1" xfId="0" applyFont="1" applyFill="1" applyBorder="1" applyAlignment="1">
      <alignment horizontal="centerContinuous"/>
    </xf>
    <xf numFmtId="0" fontId="0" fillId="10" borderId="1" xfId="0" applyFill="1" applyBorder="1"/>
    <xf numFmtId="0" fontId="7" fillId="1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wrapText="1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6" borderId="1" xfId="0" applyFill="1" applyBorder="1"/>
    <xf numFmtId="0" fontId="2" fillId="4" borderId="1" xfId="0" applyFont="1" applyFill="1" applyBorder="1" applyAlignment="1">
      <alignment horizontal="centerContinuous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Continuous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 wrapText="1"/>
    </xf>
    <xf numFmtId="0" fontId="0" fillId="11" borderId="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7" fillId="8" borderId="1" xfId="0" applyFont="1" applyFill="1" applyBorder="1"/>
    <xf numFmtId="0" fontId="7" fillId="4" borderId="1" xfId="0" applyFont="1" applyFill="1" applyBorder="1"/>
    <xf numFmtId="0" fontId="7" fillId="7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2"/>
  <sheetViews>
    <sheetView tabSelected="1" workbookViewId="0">
      <selection activeCell="N26" sqref="N26"/>
    </sheetView>
  </sheetViews>
  <sheetFormatPr defaultColWidth="5.85546875" defaultRowHeight="15" x14ac:dyDescent="0.25"/>
  <cols>
    <col min="1" max="1" width="7.5703125" style="2" bestFit="1" customWidth="1"/>
    <col min="2" max="4" width="4.7109375" bestFit="1" customWidth="1"/>
    <col min="6" max="6" width="4.85546875" bestFit="1" customWidth="1"/>
    <col min="7" max="7" width="7.7109375" bestFit="1" customWidth="1"/>
    <col min="8" max="8" width="2.85546875" bestFit="1" customWidth="1"/>
    <col min="9" max="9" width="3" bestFit="1" customWidth="1"/>
    <col min="10" max="10" width="4.42578125" bestFit="1" customWidth="1"/>
    <col min="12" max="12" width="4.85546875" bestFit="1" customWidth="1"/>
    <col min="13" max="13" width="7.7109375" bestFit="1" customWidth="1"/>
    <col min="14" max="16" width="4.7109375" bestFit="1" customWidth="1"/>
    <col min="18" max="18" width="4.85546875" bestFit="1" customWidth="1"/>
    <col min="19" max="19" width="7.7109375" bestFit="1" customWidth="1"/>
    <col min="20" max="20" width="2.85546875" bestFit="1" customWidth="1"/>
    <col min="21" max="21" width="3" bestFit="1" customWidth="1"/>
    <col min="22" max="22" width="4.42578125" bestFit="1" customWidth="1"/>
    <col min="24" max="24" width="4.85546875" bestFit="1" customWidth="1"/>
    <col min="25" max="25" width="7.7109375" bestFit="1" customWidth="1"/>
    <col min="26" max="28" width="4.7109375" bestFit="1" customWidth="1"/>
    <col min="30" max="30" width="4.85546875" bestFit="1" customWidth="1"/>
    <col min="31" max="31" width="7.7109375" bestFit="1" customWidth="1"/>
    <col min="32" max="32" width="2.85546875" bestFit="1" customWidth="1"/>
    <col min="33" max="33" width="3" bestFit="1" customWidth="1"/>
    <col min="34" max="34" width="4.42578125" bestFit="1" customWidth="1"/>
    <col min="36" max="36" width="4.85546875" bestFit="1" customWidth="1"/>
    <col min="37" max="37" width="7.7109375" bestFit="1" customWidth="1"/>
    <col min="38" max="40" width="4.7109375" bestFit="1" customWidth="1"/>
    <col min="42" max="42" width="5" bestFit="1" customWidth="1"/>
    <col min="43" max="43" width="7.7109375" bestFit="1" customWidth="1"/>
    <col min="44" max="44" width="2.85546875" bestFit="1" customWidth="1"/>
    <col min="45" max="45" width="3" bestFit="1" customWidth="1"/>
    <col min="46" max="46" width="4.42578125" bestFit="1" customWidth="1"/>
    <col min="48" max="48" width="5.5703125" bestFit="1" customWidth="1"/>
    <col min="49" max="49" width="7.7109375" bestFit="1" customWidth="1"/>
    <col min="50" max="50" width="5.7109375" bestFit="1" customWidth="1"/>
  </cols>
  <sheetData>
    <row r="1" spans="1:50" ht="21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s="1" customFormat="1" ht="12.75" x14ac:dyDescent="0.2">
      <c r="A2" s="11" t="s">
        <v>26</v>
      </c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2" t="s">
        <v>3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4" t="s">
        <v>4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6" t="s">
        <v>25</v>
      </c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24"/>
    </row>
    <row r="3" spans="1:50" s="1" customFormat="1" ht="12.75" x14ac:dyDescent="0.2">
      <c r="A3" s="10" t="s">
        <v>27</v>
      </c>
      <c r="B3" s="18" t="s">
        <v>7</v>
      </c>
      <c r="C3" s="18" t="s">
        <v>7</v>
      </c>
      <c r="D3" s="18" t="s">
        <v>7</v>
      </c>
      <c r="E3" s="18" t="s">
        <v>7</v>
      </c>
      <c r="F3" s="18" t="s">
        <v>7</v>
      </c>
      <c r="G3" s="18" t="s">
        <v>7</v>
      </c>
      <c r="H3" s="21" t="s">
        <v>24</v>
      </c>
      <c r="I3" s="21" t="s">
        <v>24</v>
      </c>
      <c r="J3" s="21" t="s">
        <v>24</v>
      </c>
      <c r="K3" s="21" t="s">
        <v>24</v>
      </c>
      <c r="L3" s="21" t="s">
        <v>24</v>
      </c>
      <c r="M3" s="21" t="s">
        <v>24</v>
      </c>
      <c r="N3" s="12" t="s">
        <v>7</v>
      </c>
      <c r="O3" s="12" t="s">
        <v>7</v>
      </c>
      <c r="P3" s="12" t="s">
        <v>7</v>
      </c>
      <c r="Q3" s="12" t="s">
        <v>7</v>
      </c>
      <c r="R3" s="12" t="s">
        <v>7</v>
      </c>
      <c r="S3" s="12" t="s">
        <v>7</v>
      </c>
      <c r="T3" s="40" t="s">
        <v>24</v>
      </c>
      <c r="U3" s="40" t="s">
        <v>24</v>
      </c>
      <c r="V3" s="40" t="s">
        <v>24</v>
      </c>
      <c r="W3" s="40" t="s">
        <v>24</v>
      </c>
      <c r="X3" s="40" t="s">
        <v>24</v>
      </c>
      <c r="Y3" s="40" t="s">
        <v>24</v>
      </c>
      <c r="Z3" s="14" t="s">
        <v>7</v>
      </c>
      <c r="AA3" s="14" t="s">
        <v>7</v>
      </c>
      <c r="AB3" s="14" t="s">
        <v>7</v>
      </c>
      <c r="AC3" s="14" t="s">
        <v>7</v>
      </c>
      <c r="AD3" s="14" t="s">
        <v>7</v>
      </c>
      <c r="AE3" s="14" t="s">
        <v>7</v>
      </c>
      <c r="AF3" s="25" t="s">
        <v>24</v>
      </c>
      <c r="AG3" s="25" t="s">
        <v>24</v>
      </c>
      <c r="AH3" s="25" t="s">
        <v>24</v>
      </c>
      <c r="AI3" s="25" t="s">
        <v>24</v>
      </c>
      <c r="AJ3" s="25" t="s">
        <v>24</v>
      </c>
      <c r="AK3" s="25" t="s">
        <v>24</v>
      </c>
      <c r="AL3" s="16" t="s">
        <v>7</v>
      </c>
      <c r="AM3" s="16" t="s">
        <v>7</v>
      </c>
      <c r="AN3" s="16" t="s">
        <v>7</v>
      </c>
      <c r="AO3" s="16" t="s">
        <v>7</v>
      </c>
      <c r="AP3" s="16" t="s">
        <v>7</v>
      </c>
      <c r="AQ3" s="16" t="s">
        <v>7</v>
      </c>
      <c r="AR3" s="46" t="s">
        <v>24</v>
      </c>
      <c r="AS3" s="46" t="s">
        <v>24</v>
      </c>
      <c r="AT3" s="46" t="s">
        <v>24</v>
      </c>
      <c r="AU3" s="46" t="s">
        <v>24</v>
      </c>
      <c r="AV3" s="46" t="s">
        <v>24</v>
      </c>
      <c r="AW3" s="47" t="s">
        <v>24</v>
      </c>
      <c r="AX3" s="26"/>
    </row>
    <row r="4" spans="1:50" s="38" customFormat="1" ht="38.25" x14ac:dyDescent="0.25">
      <c r="A4" s="11" t="s">
        <v>1</v>
      </c>
      <c r="B4" s="29" t="s">
        <v>9</v>
      </c>
      <c r="C4" s="29" t="s">
        <v>10</v>
      </c>
      <c r="D4" s="29" t="s">
        <v>11</v>
      </c>
      <c r="E4" s="30" t="s">
        <v>12</v>
      </c>
      <c r="F4" s="29" t="s">
        <v>13</v>
      </c>
      <c r="G4" s="29" t="s">
        <v>14</v>
      </c>
      <c r="H4" s="44" t="s">
        <v>9</v>
      </c>
      <c r="I4" s="44" t="s">
        <v>10</v>
      </c>
      <c r="J4" s="44" t="s">
        <v>11</v>
      </c>
      <c r="K4" s="45" t="s">
        <v>12</v>
      </c>
      <c r="L4" s="44" t="s">
        <v>13</v>
      </c>
      <c r="M4" s="44" t="s">
        <v>14</v>
      </c>
      <c r="N4" s="31" t="s">
        <v>9</v>
      </c>
      <c r="O4" s="31" t="s">
        <v>10</v>
      </c>
      <c r="P4" s="31" t="s">
        <v>11</v>
      </c>
      <c r="Q4" s="32" t="s">
        <v>12</v>
      </c>
      <c r="R4" s="31" t="s">
        <v>13</v>
      </c>
      <c r="S4" s="31" t="s">
        <v>14</v>
      </c>
      <c r="T4" s="41" t="s">
        <v>9</v>
      </c>
      <c r="U4" s="41" t="s">
        <v>10</v>
      </c>
      <c r="V4" s="41" t="s">
        <v>11</v>
      </c>
      <c r="W4" s="42" t="s">
        <v>12</v>
      </c>
      <c r="X4" s="41" t="s">
        <v>13</v>
      </c>
      <c r="Y4" s="41" t="s">
        <v>14</v>
      </c>
      <c r="Z4" s="33" t="s">
        <v>9</v>
      </c>
      <c r="AA4" s="33" t="s">
        <v>10</v>
      </c>
      <c r="AB4" s="33" t="s">
        <v>11</v>
      </c>
      <c r="AC4" s="34" t="s">
        <v>12</v>
      </c>
      <c r="AD4" s="33" t="s">
        <v>13</v>
      </c>
      <c r="AE4" s="33" t="s">
        <v>14</v>
      </c>
      <c r="AF4" s="35" t="s">
        <v>9</v>
      </c>
      <c r="AG4" s="35" t="s">
        <v>10</v>
      </c>
      <c r="AH4" s="35" t="s">
        <v>11</v>
      </c>
      <c r="AI4" s="36" t="s">
        <v>12</v>
      </c>
      <c r="AJ4" s="35" t="s">
        <v>13</v>
      </c>
      <c r="AK4" s="35" t="s">
        <v>14</v>
      </c>
      <c r="AL4" s="11" t="s">
        <v>9</v>
      </c>
      <c r="AM4" s="11" t="s">
        <v>10</v>
      </c>
      <c r="AN4" s="11" t="s">
        <v>11</v>
      </c>
      <c r="AO4" s="10" t="s">
        <v>12</v>
      </c>
      <c r="AP4" s="10" t="s">
        <v>15</v>
      </c>
      <c r="AQ4" s="11" t="s">
        <v>14</v>
      </c>
      <c r="AR4" s="48" t="s">
        <v>9</v>
      </c>
      <c r="AS4" s="48" t="s">
        <v>10</v>
      </c>
      <c r="AT4" s="48" t="s">
        <v>11</v>
      </c>
      <c r="AU4" s="49" t="s">
        <v>12</v>
      </c>
      <c r="AV4" s="49" t="s">
        <v>16</v>
      </c>
      <c r="AW4" s="48" t="s">
        <v>14</v>
      </c>
      <c r="AX4" s="37" t="s">
        <v>17</v>
      </c>
    </row>
    <row r="5" spans="1:50" x14ac:dyDescent="0.25">
      <c r="A5" s="10" t="s">
        <v>6</v>
      </c>
      <c r="B5" s="19">
        <v>20</v>
      </c>
      <c r="C5" s="19">
        <v>183</v>
      </c>
      <c r="D5" s="19">
        <v>6</v>
      </c>
      <c r="E5" s="19">
        <v>38</v>
      </c>
      <c r="F5" s="20">
        <f>SUM(B5:E5)</f>
        <v>247</v>
      </c>
      <c r="G5" s="19">
        <v>1</v>
      </c>
      <c r="H5" s="22">
        <v>1</v>
      </c>
      <c r="I5" s="22">
        <v>23</v>
      </c>
      <c r="J5" s="22">
        <v>0</v>
      </c>
      <c r="K5" s="22">
        <v>18</v>
      </c>
      <c r="L5" s="23">
        <f>SUM(H5:K5)</f>
        <v>42</v>
      </c>
      <c r="M5" s="22">
        <v>0</v>
      </c>
      <c r="N5" s="13">
        <v>19</v>
      </c>
      <c r="O5" s="13">
        <v>84</v>
      </c>
      <c r="P5" s="13">
        <v>6</v>
      </c>
      <c r="Q5" s="13">
        <v>22</v>
      </c>
      <c r="R5" s="57">
        <f>SUM(N5:Q5)</f>
        <v>131</v>
      </c>
      <c r="S5" s="13">
        <v>2</v>
      </c>
      <c r="T5" s="43">
        <v>6</v>
      </c>
      <c r="U5" s="43">
        <v>34</v>
      </c>
      <c r="V5" s="43">
        <v>0</v>
      </c>
      <c r="W5" s="43">
        <v>23</v>
      </c>
      <c r="X5" s="56">
        <f>SUM(T5:W5)</f>
        <v>63</v>
      </c>
      <c r="Y5" s="43">
        <v>0</v>
      </c>
      <c r="Z5" s="15">
        <v>17</v>
      </c>
      <c r="AA5" s="15">
        <v>93</v>
      </c>
      <c r="AB5" s="15">
        <v>5</v>
      </c>
      <c r="AC5" s="15">
        <v>32</v>
      </c>
      <c r="AD5" s="55">
        <f>SUM(Z5:AC5)</f>
        <v>147</v>
      </c>
      <c r="AE5" s="15">
        <v>4</v>
      </c>
      <c r="AF5" s="39">
        <v>0</v>
      </c>
      <c r="AG5" s="39">
        <v>0</v>
      </c>
      <c r="AH5" s="39">
        <v>0</v>
      </c>
      <c r="AI5" s="39">
        <v>0</v>
      </c>
      <c r="AJ5" s="54">
        <f>SUM(AF5:AI5)</f>
        <v>0</v>
      </c>
      <c r="AK5" s="39">
        <v>0</v>
      </c>
      <c r="AL5" s="17">
        <f>SUMIFS($B$5:$AK$5,$B$3:$AK$3,$AL$3,$B$4:$AK$4,$AL$4)</f>
        <v>56</v>
      </c>
      <c r="AM5" s="17">
        <f>SUMIFS($B$5:$AK$5,$B$3:$AK$3,$AM$3,$B$4:$AK$4,$AM$4)</f>
        <v>360</v>
      </c>
      <c r="AN5" s="17">
        <f>SUMIFS($B$5:$AK$5,$B$3:$AK$3,$AN$3,$B$4:$AK$4,$AN$4)</f>
        <v>17</v>
      </c>
      <c r="AO5" s="17">
        <f>SUMIFS($B$5:$AK$5,$B$3:$AK$3,$AO$3,$B$4:$AK$4,$AO$4)</f>
        <v>92</v>
      </c>
      <c r="AP5" s="53">
        <f>SUM(AL5:AO5)</f>
        <v>525</v>
      </c>
      <c r="AQ5" s="17">
        <f>SUMIFS($B$5:$AK$5,$B$3:$AK$3,$AQ$3,$B$4:$AK$4,$AQ$4)</f>
        <v>7</v>
      </c>
      <c r="AR5" s="51">
        <f>SUMIFS($B$5:$AK$5,$B$3:$AK$3,$AR$3,$B$4:$AK$4,$AR$4)</f>
        <v>7</v>
      </c>
      <c r="AS5" s="51">
        <f>SUMIFS($B$5:$AK$5,$B$3:$AK$3,$AS$3,$B$4:$AK$4,$AS$4)</f>
        <v>57</v>
      </c>
      <c r="AT5" s="51">
        <f>SUMIFS($B$5:$AK$5,$B$3:$AK$3,$AT$3,$B$4:$AK$4,$AT$4)</f>
        <v>0</v>
      </c>
      <c r="AU5" s="51">
        <f>SUMIFS($B$5:$AK$5,$B$3:$AK$3,$AU$3,$B$4:$AK$4,$AU$4)</f>
        <v>41</v>
      </c>
      <c r="AV5" s="52">
        <f>SUM(AR5:AU5)</f>
        <v>105</v>
      </c>
      <c r="AW5" s="50">
        <f t="shared" ref="AW5:AW10" si="0">SUM(M5+Y5+AK5)</f>
        <v>0</v>
      </c>
      <c r="AX5" s="27">
        <f>SUM(AP5+AV5)</f>
        <v>630</v>
      </c>
    </row>
    <row r="6" spans="1:50" x14ac:dyDescent="0.25">
      <c r="A6" s="11" t="s">
        <v>18</v>
      </c>
      <c r="B6" s="19">
        <v>28</v>
      </c>
      <c r="C6" s="19">
        <v>145</v>
      </c>
      <c r="D6" s="19">
        <v>11</v>
      </c>
      <c r="E6" s="19">
        <v>33</v>
      </c>
      <c r="F6" s="20">
        <f>SUM(B6:E6)</f>
        <v>217</v>
      </c>
      <c r="G6" s="19">
        <v>2</v>
      </c>
      <c r="H6" s="22">
        <v>0</v>
      </c>
      <c r="I6" s="22">
        <v>25</v>
      </c>
      <c r="J6" s="22">
        <v>9</v>
      </c>
      <c r="K6" s="22">
        <v>4</v>
      </c>
      <c r="L6" s="23">
        <f t="shared" ref="L6:L9" si="1">SUM(H6:K6)</f>
        <v>38</v>
      </c>
      <c r="M6" s="22">
        <v>0</v>
      </c>
      <c r="N6" s="13">
        <f t="shared" ref="N6:Y9" si="2">B5</f>
        <v>20</v>
      </c>
      <c r="O6" s="13">
        <f t="shared" si="2"/>
        <v>183</v>
      </c>
      <c r="P6" s="13">
        <f t="shared" si="2"/>
        <v>6</v>
      </c>
      <c r="Q6" s="13">
        <f t="shared" si="2"/>
        <v>38</v>
      </c>
      <c r="R6" s="57">
        <f t="shared" si="2"/>
        <v>247</v>
      </c>
      <c r="S6" s="13">
        <f t="shared" si="2"/>
        <v>1</v>
      </c>
      <c r="T6" s="43">
        <f t="shared" si="2"/>
        <v>1</v>
      </c>
      <c r="U6" s="43">
        <f t="shared" si="2"/>
        <v>23</v>
      </c>
      <c r="V6" s="43">
        <f t="shared" si="2"/>
        <v>0</v>
      </c>
      <c r="W6" s="43">
        <f t="shared" si="2"/>
        <v>18</v>
      </c>
      <c r="X6" s="56">
        <f t="shared" si="2"/>
        <v>42</v>
      </c>
      <c r="Y6" s="43">
        <f t="shared" si="2"/>
        <v>0</v>
      </c>
      <c r="Z6" s="15">
        <v>19</v>
      </c>
      <c r="AA6" s="15">
        <v>84</v>
      </c>
      <c r="AB6" s="15">
        <v>6</v>
      </c>
      <c r="AC6" s="15">
        <v>22</v>
      </c>
      <c r="AD6" s="55">
        <f t="shared" ref="AD6" si="3">SUM(Z6:AC6)</f>
        <v>131</v>
      </c>
      <c r="AE6" s="15">
        <v>2</v>
      </c>
      <c r="AF6" s="39">
        <v>6</v>
      </c>
      <c r="AG6" s="39">
        <v>34</v>
      </c>
      <c r="AH6" s="39">
        <v>0</v>
      </c>
      <c r="AI6" s="39">
        <v>23</v>
      </c>
      <c r="AJ6" s="54">
        <f t="shared" ref="AJ6" si="4">SUM(AF6:AI6)</f>
        <v>63</v>
      </c>
      <c r="AK6" s="39">
        <v>0</v>
      </c>
      <c r="AL6" s="17">
        <f>SUMIFS($B$6:$AK$6,$B$3:$AK$3,$AL$3,$B$4:$AK$4,$AL$4)</f>
        <v>67</v>
      </c>
      <c r="AM6" s="17">
        <f>SUMIFS($B$6:$AK$6,$B$3:$AK$3,$AM$3,$B$4:$AK$4,$AM$4)</f>
        <v>412</v>
      </c>
      <c r="AN6" s="17">
        <f>SUMIFS($B$6:$AK$6,$B$3:$AK$3,$AN$3,$B$4:$AK$4,$AN$4)</f>
        <v>23</v>
      </c>
      <c r="AO6" s="17">
        <f>SUMIFS($B$6:$AK$6,$B$3:$AK$3,$AO$3,$B$4:$AK$4,$AO$4)</f>
        <v>93</v>
      </c>
      <c r="AP6" s="53">
        <f t="shared" ref="AP6:AP10" si="5">SUM(AL6:AO6)</f>
        <v>595</v>
      </c>
      <c r="AQ6" s="17">
        <f>SUMIFS($B$6:$AK$6,$B$3:$AK$3,$AQ$3,$B$4:$AK$4,$AQ$4)</f>
        <v>5</v>
      </c>
      <c r="AR6" s="51">
        <f>SUMIFS($B$6:$AK$6,$B$3:$AK$3,$AR$3,$B$4:$AK$4,$AR$4)</f>
        <v>7</v>
      </c>
      <c r="AS6" s="51">
        <f>SUMIFS($B$6:$AK$6,$B$3:$AK$3,$AS$3,$B$4:$AK$4,$AS$4)</f>
        <v>82</v>
      </c>
      <c r="AT6" s="51">
        <f>SUMIFS($B$6:$AK$6,$B$3:$AK$3,$AT$3,$B$4:$AK$4,$AT$4)</f>
        <v>9</v>
      </c>
      <c r="AU6" s="51">
        <f>SUMIFS($B$6:$AK$6,$B$3:$AK$3,$AU$3,$B$4:$AK$4,$AU$4)</f>
        <v>45</v>
      </c>
      <c r="AV6" s="52">
        <f t="shared" ref="AV6:AV10" si="6">SUM(AR6:AU6)</f>
        <v>143</v>
      </c>
      <c r="AW6" s="50">
        <f t="shared" si="0"/>
        <v>0</v>
      </c>
      <c r="AX6" s="27">
        <f t="shared" ref="AX6:AX9" si="7">SUM(AP6+AV6)</f>
        <v>738</v>
      </c>
    </row>
    <row r="7" spans="1:50" x14ac:dyDescent="0.25">
      <c r="A7" s="11" t="s">
        <v>19</v>
      </c>
      <c r="B7" s="19">
        <v>23</v>
      </c>
      <c r="C7" s="19">
        <v>184</v>
      </c>
      <c r="D7" s="19">
        <v>10</v>
      </c>
      <c r="E7" s="19">
        <v>20</v>
      </c>
      <c r="F7" s="20">
        <f>SUM(B7:E7)</f>
        <v>237</v>
      </c>
      <c r="G7" s="19">
        <v>2</v>
      </c>
      <c r="H7" s="22">
        <v>1</v>
      </c>
      <c r="I7" s="22">
        <v>22</v>
      </c>
      <c r="J7" s="22">
        <v>3</v>
      </c>
      <c r="K7" s="22">
        <v>4</v>
      </c>
      <c r="L7" s="23">
        <f t="shared" si="1"/>
        <v>30</v>
      </c>
      <c r="M7" s="22">
        <v>2</v>
      </c>
      <c r="N7" s="13">
        <f t="shared" si="2"/>
        <v>28</v>
      </c>
      <c r="O7" s="13">
        <f t="shared" si="2"/>
        <v>145</v>
      </c>
      <c r="P7" s="13">
        <f t="shared" si="2"/>
        <v>11</v>
      </c>
      <c r="Q7" s="13">
        <f t="shared" si="2"/>
        <v>33</v>
      </c>
      <c r="R7" s="57">
        <f t="shared" si="2"/>
        <v>217</v>
      </c>
      <c r="S7" s="13">
        <f t="shared" si="2"/>
        <v>2</v>
      </c>
      <c r="T7" s="43">
        <f t="shared" si="2"/>
        <v>0</v>
      </c>
      <c r="U7" s="43">
        <f t="shared" si="2"/>
        <v>25</v>
      </c>
      <c r="V7" s="43">
        <f t="shared" si="2"/>
        <v>9</v>
      </c>
      <c r="W7" s="43">
        <f t="shared" si="2"/>
        <v>4</v>
      </c>
      <c r="X7" s="56">
        <f t="shared" si="2"/>
        <v>38</v>
      </c>
      <c r="Y7" s="43">
        <f t="shared" si="2"/>
        <v>0</v>
      </c>
      <c r="Z7" s="15">
        <f t="shared" ref="Z7:AK7" si="8">N6</f>
        <v>20</v>
      </c>
      <c r="AA7" s="15">
        <f t="shared" si="8"/>
        <v>183</v>
      </c>
      <c r="AB7" s="15">
        <f t="shared" si="8"/>
        <v>6</v>
      </c>
      <c r="AC7" s="15">
        <f t="shared" si="8"/>
        <v>38</v>
      </c>
      <c r="AD7" s="55">
        <f t="shared" si="8"/>
        <v>247</v>
      </c>
      <c r="AE7" s="15">
        <f t="shared" si="8"/>
        <v>1</v>
      </c>
      <c r="AF7" s="39">
        <f t="shared" si="8"/>
        <v>1</v>
      </c>
      <c r="AG7" s="39">
        <f t="shared" si="8"/>
        <v>23</v>
      </c>
      <c r="AH7" s="39">
        <f t="shared" si="8"/>
        <v>0</v>
      </c>
      <c r="AI7" s="39">
        <f t="shared" si="8"/>
        <v>18</v>
      </c>
      <c r="AJ7" s="54">
        <f t="shared" si="8"/>
        <v>42</v>
      </c>
      <c r="AK7" s="39">
        <f t="shared" si="8"/>
        <v>0</v>
      </c>
      <c r="AL7" s="17">
        <f>SUMIFS($B$7:$AK$7,$B$3:$AK$3,$AL$3,$B$4:$AK$4,$AL$4)</f>
        <v>71</v>
      </c>
      <c r="AM7" s="17">
        <f>SUMIFS($B$7:$AK$7,$B$3:$AK$3,$AM$3,$B$4:$AK$4,$AM$4)</f>
        <v>512</v>
      </c>
      <c r="AN7" s="17">
        <f>SUMIFS($B$7:$AK$7,$B$3:$AK$3,$AN$3,$B$4:$AK$4,$AN$4)</f>
        <v>27</v>
      </c>
      <c r="AO7" s="17">
        <f>SUMIFS($B$7:$AK$7,$B$3:$AK$3,$AO$3,$B$4:$AK$4,$AO$4)</f>
        <v>91</v>
      </c>
      <c r="AP7" s="53">
        <f t="shared" si="5"/>
        <v>701</v>
      </c>
      <c r="AQ7" s="17">
        <f>SUMIFS($B$7:$AK$7,$B$3:$AK$3,$AQ$3,$B$4:$AK$4,$AQ$4)</f>
        <v>5</v>
      </c>
      <c r="AR7" s="51">
        <f>SUMIFS($B$7:$AK$7,$B$3:$AK$3,$AR$3,$B$4:$AK$4,$AR$4)</f>
        <v>2</v>
      </c>
      <c r="AS7" s="51">
        <f>SUMIFS($B$7:$AK$7,$B$3:$AK$3,$AS$3,$B$4:$AK$4,$AS$4)</f>
        <v>70</v>
      </c>
      <c r="AT7" s="51">
        <f>SUMIFS($B$7:$AK$7,$B$3:$AK$3,$AT$3,$B$4:$AK$4,$AT$4)</f>
        <v>12</v>
      </c>
      <c r="AU7" s="51">
        <f>SUMIFS($B$7:$AK$7,$B$3:$AK$3,$AU$3,$B$4:$AK$4,$AU$4)</f>
        <v>26</v>
      </c>
      <c r="AV7" s="52">
        <f t="shared" si="6"/>
        <v>110</v>
      </c>
      <c r="AW7" s="50">
        <f t="shared" si="0"/>
        <v>2</v>
      </c>
      <c r="AX7" s="27">
        <f t="shared" si="7"/>
        <v>811</v>
      </c>
    </row>
    <row r="8" spans="1:50" x14ac:dyDescent="0.25">
      <c r="A8" s="11" t="s">
        <v>20</v>
      </c>
      <c r="B8" s="19">
        <v>26</v>
      </c>
      <c r="C8" s="19">
        <v>175</v>
      </c>
      <c r="D8" s="19">
        <v>20</v>
      </c>
      <c r="E8" s="19">
        <v>32</v>
      </c>
      <c r="F8" s="20">
        <f>SUM(B8:E8)</f>
        <v>253</v>
      </c>
      <c r="G8" s="19">
        <v>6</v>
      </c>
      <c r="H8" s="22">
        <v>6</v>
      </c>
      <c r="I8" s="22">
        <v>31</v>
      </c>
      <c r="J8" s="22">
        <v>3</v>
      </c>
      <c r="K8" s="22">
        <v>15</v>
      </c>
      <c r="L8" s="23">
        <f t="shared" si="1"/>
        <v>55</v>
      </c>
      <c r="M8" s="22">
        <v>0</v>
      </c>
      <c r="N8" s="13">
        <f t="shared" si="2"/>
        <v>23</v>
      </c>
      <c r="O8" s="13">
        <f t="shared" si="2"/>
        <v>184</v>
      </c>
      <c r="P8" s="13">
        <f t="shared" si="2"/>
        <v>10</v>
      </c>
      <c r="Q8" s="13">
        <f t="shared" si="2"/>
        <v>20</v>
      </c>
      <c r="R8" s="57">
        <f t="shared" si="2"/>
        <v>237</v>
      </c>
      <c r="S8" s="13">
        <f t="shared" si="2"/>
        <v>2</v>
      </c>
      <c r="T8" s="43">
        <f t="shared" si="2"/>
        <v>1</v>
      </c>
      <c r="U8" s="43">
        <f t="shared" si="2"/>
        <v>22</v>
      </c>
      <c r="V8" s="43">
        <f t="shared" si="2"/>
        <v>3</v>
      </c>
      <c r="W8" s="43">
        <f t="shared" si="2"/>
        <v>4</v>
      </c>
      <c r="X8" s="56">
        <f t="shared" si="2"/>
        <v>30</v>
      </c>
      <c r="Y8" s="43">
        <f t="shared" si="2"/>
        <v>2</v>
      </c>
      <c r="Z8" s="15">
        <f t="shared" ref="Z8:AK9" si="9">N7</f>
        <v>28</v>
      </c>
      <c r="AA8" s="15">
        <f t="shared" si="9"/>
        <v>145</v>
      </c>
      <c r="AB8" s="15">
        <f t="shared" si="9"/>
        <v>11</v>
      </c>
      <c r="AC8" s="15">
        <f t="shared" si="9"/>
        <v>33</v>
      </c>
      <c r="AD8" s="55">
        <f t="shared" si="9"/>
        <v>217</v>
      </c>
      <c r="AE8" s="15">
        <f t="shared" si="9"/>
        <v>2</v>
      </c>
      <c r="AF8" s="39">
        <f t="shared" si="9"/>
        <v>0</v>
      </c>
      <c r="AG8" s="39">
        <f t="shared" si="9"/>
        <v>25</v>
      </c>
      <c r="AH8" s="39">
        <f t="shared" si="9"/>
        <v>9</v>
      </c>
      <c r="AI8" s="39">
        <f t="shared" si="9"/>
        <v>4</v>
      </c>
      <c r="AJ8" s="54">
        <f t="shared" si="9"/>
        <v>38</v>
      </c>
      <c r="AK8" s="39">
        <f t="shared" si="9"/>
        <v>0</v>
      </c>
      <c r="AL8" s="17">
        <f>SUMIFS($B$8:$AK$8,$B$3:$AK$3,$AL$3,$B$4:$AK$4,$AL$4)</f>
        <v>77</v>
      </c>
      <c r="AM8" s="17">
        <f>SUMIFS($B$8:$AK$8,$B$3:$AK$3,$AM$3,$B$4:$AK$4,$AM$4)</f>
        <v>504</v>
      </c>
      <c r="AN8" s="17">
        <f>SUMIFS($B$8:$AK$8,$B$3:$AK$3,$AN$3,$B$4:$AK$4,$AN$4)</f>
        <v>41</v>
      </c>
      <c r="AO8" s="17">
        <f>SUMIFS($B$8:$AK$8,$B$3:$AK$3,$AO$3,$B$4:$AK$4,$AO$4)</f>
        <v>85</v>
      </c>
      <c r="AP8" s="53">
        <f t="shared" si="5"/>
        <v>707</v>
      </c>
      <c r="AQ8" s="17">
        <f>SUMIFS($B$8:$AK$8,$B$3:$AK$3,$AQ$3,$B$4:$AK$4,$AQ$4)</f>
        <v>10</v>
      </c>
      <c r="AR8" s="51">
        <f>SUMIFS($B$8:$AK$8,$B$3:$AK$3,$AR$3,$B$4:$AK$4,$AR$4)</f>
        <v>7</v>
      </c>
      <c r="AS8" s="51">
        <f>SUMIFS($B$8:$AK$8,$B$3:$AK$3,$AS$3,$B$4:$AK$4,$AS$4)</f>
        <v>78</v>
      </c>
      <c r="AT8" s="51">
        <f>SUMIFS($B$8:$AK$8,$B$3:$AK$3,$AT$3,$B$4:$AK$4,$AT$4)</f>
        <v>15</v>
      </c>
      <c r="AU8" s="51">
        <f>SUMIFS($B$8:$AK$8,$B$3:$AK$3,$AU$3,$B$4:$AK$4,$AU$4)</f>
        <v>23</v>
      </c>
      <c r="AV8" s="52">
        <f t="shared" si="6"/>
        <v>123</v>
      </c>
      <c r="AW8" s="50">
        <f t="shared" si="0"/>
        <v>2</v>
      </c>
      <c r="AX8" s="27">
        <f t="shared" si="7"/>
        <v>830</v>
      </c>
    </row>
    <row r="9" spans="1:50" x14ac:dyDescent="0.25">
      <c r="A9" s="11" t="s">
        <v>21</v>
      </c>
      <c r="B9" s="19">
        <v>30</v>
      </c>
      <c r="C9" s="19">
        <v>187</v>
      </c>
      <c r="D9" s="19">
        <v>9</v>
      </c>
      <c r="E9" s="19">
        <v>24</v>
      </c>
      <c r="F9" s="20">
        <f t="shared" ref="F9" si="10">SUM(B9:E9)</f>
        <v>250</v>
      </c>
      <c r="G9" s="19">
        <v>4</v>
      </c>
      <c r="H9" s="22">
        <v>1</v>
      </c>
      <c r="I9" s="22">
        <v>30</v>
      </c>
      <c r="J9" s="22">
        <v>0</v>
      </c>
      <c r="K9" s="22">
        <v>10</v>
      </c>
      <c r="L9" s="23">
        <f t="shared" si="1"/>
        <v>41</v>
      </c>
      <c r="M9" s="22">
        <v>1</v>
      </c>
      <c r="N9" s="13">
        <f t="shared" si="2"/>
        <v>26</v>
      </c>
      <c r="O9" s="13">
        <f t="shared" si="2"/>
        <v>175</v>
      </c>
      <c r="P9" s="13">
        <f t="shared" si="2"/>
        <v>20</v>
      </c>
      <c r="Q9" s="13">
        <f t="shared" si="2"/>
        <v>32</v>
      </c>
      <c r="R9" s="57">
        <f t="shared" si="2"/>
        <v>253</v>
      </c>
      <c r="S9" s="13">
        <f t="shared" si="2"/>
        <v>6</v>
      </c>
      <c r="T9" s="43">
        <f t="shared" si="2"/>
        <v>6</v>
      </c>
      <c r="U9" s="43">
        <f t="shared" si="2"/>
        <v>31</v>
      </c>
      <c r="V9" s="43">
        <f t="shared" si="2"/>
        <v>3</v>
      </c>
      <c r="W9" s="43">
        <f t="shared" si="2"/>
        <v>15</v>
      </c>
      <c r="X9" s="56">
        <f t="shared" si="2"/>
        <v>55</v>
      </c>
      <c r="Y9" s="43">
        <f t="shared" si="2"/>
        <v>0</v>
      </c>
      <c r="Z9" s="15">
        <f t="shared" si="9"/>
        <v>23</v>
      </c>
      <c r="AA9" s="15">
        <f t="shared" si="9"/>
        <v>184</v>
      </c>
      <c r="AB9" s="15">
        <f t="shared" si="9"/>
        <v>10</v>
      </c>
      <c r="AC9" s="15">
        <f t="shared" si="9"/>
        <v>20</v>
      </c>
      <c r="AD9" s="55">
        <f t="shared" si="9"/>
        <v>237</v>
      </c>
      <c r="AE9" s="15">
        <f t="shared" si="9"/>
        <v>2</v>
      </c>
      <c r="AF9" s="39">
        <f t="shared" si="9"/>
        <v>1</v>
      </c>
      <c r="AG9" s="39">
        <f t="shared" si="9"/>
        <v>22</v>
      </c>
      <c r="AH9" s="39">
        <f t="shared" si="9"/>
        <v>3</v>
      </c>
      <c r="AI9" s="39">
        <f t="shared" si="9"/>
        <v>4</v>
      </c>
      <c r="AJ9" s="54">
        <f t="shared" si="9"/>
        <v>30</v>
      </c>
      <c r="AK9" s="39">
        <f t="shared" si="9"/>
        <v>2</v>
      </c>
      <c r="AL9" s="17">
        <f>SUMIFS($B$9:$AK$9,$B$3:$AK$3,$AL$3,$B$4:$AK$4,$AL$4)</f>
        <v>79</v>
      </c>
      <c r="AM9" s="17">
        <f>SUMIFS($B$9:$AK$9,$B$3:$AK$3,$AM$3,$B$4:$AK$4,$AM$4)</f>
        <v>546</v>
      </c>
      <c r="AN9" s="17">
        <f>SUMIFS($B$9:$AK$9,$B$3:$AK$3,$AN$3,$B$4:$AK$4,$AN$4)</f>
        <v>39</v>
      </c>
      <c r="AO9" s="17">
        <f>SUMIFS($B$9:$AK$9,$B$3:$AK$3,$AO$3,$B$4:$AK$4,$AO$4)</f>
        <v>76</v>
      </c>
      <c r="AP9" s="53">
        <f t="shared" si="5"/>
        <v>740</v>
      </c>
      <c r="AQ9" s="17">
        <f>SUMIFS($B$9:$AK$9,$B$3:$AK$3,$AQ$3,$B$4:$AK$4,$AQ$4)</f>
        <v>12</v>
      </c>
      <c r="AR9" s="51">
        <f>SUMIFS($B$9:$AK$9,$B$3:$AK$3,$AR$3,$B$4:$AK$4,$AR$4)</f>
        <v>8</v>
      </c>
      <c r="AS9" s="51">
        <f>SUMIFS($B$9:$AK$9,$B$3:$AK$3,$AS$3,$B$4:$AK$4,$AS$4)</f>
        <v>83</v>
      </c>
      <c r="AT9" s="51">
        <f>SUMIFS($B$9:$AK$9,$B$3:$AK$3,$AT$3,$B$4:$AK$4,$AT$4)</f>
        <v>6</v>
      </c>
      <c r="AU9" s="51">
        <f>SUMIFS($B$9:$AK$9,$B$3:$AK$3,$AU$3,$B$4:$AK$4,$AU$4)</f>
        <v>29</v>
      </c>
      <c r="AV9" s="52">
        <f t="shared" si="6"/>
        <v>126</v>
      </c>
      <c r="AW9" s="51">
        <f t="shared" si="0"/>
        <v>3</v>
      </c>
      <c r="AX9" s="58">
        <f t="shared" si="7"/>
        <v>866</v>
      </c>
    </row>
    <row r="10" spans="1:50" x14ac:dyDescent="0.25">
      <c r="A10" s="11" t="s">
        <v>23</v>
      </c>
      <c r="B10" s="19">
        <v>25</v>
      </c>
      <c r="C10" s="19">
        <v>187</v>
      </c>
      <c r="D10" s="19">
        <v>10</v>
      </c>
      <c r="E10" s="19">
        <v>27</v>
      </c>
      <c r="F10" s="20">
        <f>SUM(B10:E10)</f>
        <v>249</v>
      </c>
      <c r="G10" s="19">
        <v>2</v>
      </c>
      <c r="H10" s="22">
        <v>1</v>
      </c>
      <c r="I10" s="22">
        <v>15</v>
      </c>
      <c r="J10" s="22">
        <v>2</v>
      </c>
      <c r="K10" s="22">
        <v>7</v>
      </c>
      <c r="L10" s="23">
        <f>SUM(H10:K10)</f>
        <v>25</v>
      </c>
      <c r="M10" s="22">
        <v>0</v>
      </c>
      <c r="N10" s="13">
        <f t="shared" ref="N10" si="11">B9</f>
        <v>30</v>
      </c>
      <c r="O10" s="13">
        <f t="shared" ref="O10" si="12">C9</f>
        <v>187</v>
      </c>
      <c r="P10" s="13">
        <f t="shared" ref="P10" si="13">D9</f>
        <v>9</v>
      </c>
      <c r="Q10" s="13">
        <f t="shared" ref="Q10" si="14">E9</f>
        <v>24</v>
      </c>
      <c r="R10" s="57">
        <f t="shared" ref="R10:R11" si="15">F9</f>
        <v>250</v>
      </c>
      <c r="S10" s="13">
        <f t="shared" ref="S10" si="16">G9</f>
        <v>4</v>
      </c>
      <c r="T10" s="43">
        <f t="shared" ref="T10" si="17">H9</f>
        <v>1</v>
      </c>
      <c r="U10" s="43">
        <f t="shared" ref="U10" si="18">I9</f>
        <v>30</v>
      </c>
      <c r="V10" s="43">
        <f t="shared" ref="V10" si="19">J9</f>
        <v>0</v>
      </c>
      <c r="W10" s="43">
        <f t="shared" ref="W10" si="20">K9</f>
        <v>10</v>
      </c>
      <c r="X10" s="56">
        <f t="shared" ref="X10:X11" si="21">L9</f>
        <v>41</v>
      </c>
      <c r="Y10" s="43">
        <f t="shared" ref="Y10" si="22">M9</f>
        <v>1</v>
      </c>
      <c r="Z10" s="15">
        <f t="shared" ref="Z10" si="23">N9</f>
        <v>26</v>
      </c>
      <c r="AA10" s="15">
        <f t="shared" ref="AA10" si="24">O9</f>
        <v>175</v>
      </c>
      <c r="AB10" s="15">
        <f t="shared" ref="AB10" si="25">P9</f>
        <v>20</v>
      </c>
      <c r="AC10" s="15">
        <f t="shared" ref="AC10" si="26">Q9</f>
        <v>32</v>
      </c>
      <c r="AD10" s="55">
        <f t="shared" ref="AD10:AD11" si="27">R9</f>
        <v>253</v>
      </c>
      <c r="AE10" s="15">
        <f t="shared" ref="AE10" si="28">S9</f>
        <v>6</v>
      </c>
      <c r="AF10" s="39">
        <f t="shared" ref="AF10" si="29">T9</f>
        <v>6</v>
      </c>
      <c r="AG10" s="39">
        <f t="shared" ref="AG10" si="30">U9</f>
        <v>31</v>
      </c>
      <c r="AH10" s="39">
        <f t="shared" ref="AH10" si="31">V9</f>
        <v>3</v>
      </c>
      <c r="AI10" s="39">
        <f t="shared" ref="AI10" si="32">W9</f>
        <v>15</v>
      </c>
      <c r="AJ10" s="54">
        <f t="shared" ref="AJ10:AJ11" si="33">X9</f>
        <v>55</v>
      </c>
      <c r="AK10" s="39">
        <f t="shared" ref="AK10" si="34">Y9</f>
        <v>0</v>
      </c>
      <c r="AL10" s="17">
        <f>SUMIFS($B$10:$AK$10,$B$3:$AK$3,$AL$3,$B$4:$AK$4,$AL$4)</f>
        <v>81</v>
      </c>
      <c r="AM10" s="17">
        <f>SUMIFS($B$10:$AK$10,$B$3:$AK$3,$AM$3,$B$4:$AK$4,$AM$4)</f>
        <v>549</v>
      </c>
      <c r="AN10" s="17">
        <f>SUMIFS($B$10:$AK$10,$B$3:$AK$3,$AN$3,$B$4:$AK$4,$AN$4)</f>
        <v>39</v>
      </c>
      <c r="AO10" s="17">
        <f>SUMIFS($B$10:$AK$10,$B$3:$AK$3,$AO$3,$B$4:$AK$4,$AO$4)</f>
        <v>83</v>
      </c>
      <c r="AP10" s="53">
        <f t="shared" si="5"/>
        <v>752</v>
      </c>
      <c r="AQ10" s="17">
        <f>SUMIFS($B$10:$AK$10,$B$3:$AK$3,$AQ$3,$B$4:$AK$4,$AQ$4)</f>
        <v>12</v>
      </c>
      <c r="AR10" s="51">
        <f>SUMIFS($B$10:$AK$10,$B$3:$AK$3,$AR$3,$B$4:$AK$4,$AR$4)</f>
        <v>8</v>
      </c>
      <c r="AS10" s="51">
        <f>SUMIFS($B$10:$AK$10,$B$3:$AK$3,$AS$3,$B$4:$AK$4,$AS$4)</f>
        <v>76</v>
      </c>
      <c r="AT10" s="51">
        <f>SUMIFS($B$10:$AK$10,$B$3:$AK$3,$AT$3,$B$4:$AK$4,$AT$4)</f>
        <v>5</v>
      </c>
      <c r="AU10" s="51">
        <f>SUMIFS($B$10:$AK$10,$B$3:$AK$3,$AU$3,$B$4:$AK$4,$AU$4)</f>
        <v>32</v>
      </c>
      <c r="AV10" s="52">
        <f t="shared" si="6"/>
        <v>121</v>
      </c>
      <c r="AW10" s="51">
        <f t="shared" si="0"/>
        <v>1</v>
      </c>
      <c r="AX10" s="58">
        <f>SUM(AP10+AV10)</f>
        <v>873</v>
      </c>
    </row>
    <row r="11" spans="1:50" x14ac:dyDescent="0.25">
      <c r="A11" s="11" t="s">
        <v>28</v>
      </c>
      <c r="B11" s="19">
        <v>21</v>
      </c>
      <c r="C11" s="19">
        <v>191</v>
      </c>
      <c r="D11" s="19">
        <v>15</v>
      </c>
      <c r="E11" s="19">
        <v>16</v>
      </c>
      <c r="F11" s="20">
        <f>SUM(B11:E11)</f>
        <v>243</v>
      </c>
      <c r="G11" s="19">
        <v>5</v>
      </c>
      <c r="H11" s="22">
        <v>4</v>
      </c>
      <c r="I11" s="22">
        <v>16</v>
      </c>
      <c r="J11" s="22">
        <v>6</v>
      </c>
      <c r="K11" s="22">
        <v>11</v>
      </c>
      <c r="L11" s="23">
        <f>SUM(H11:K11)</f>
        <v>37</v>
      </c>
      <c r="M11" s="22">
        <v>3</v>
      </c>
      <c r="N11" s="13">
        <v>25</v>
      </c>
      <c r="O11" s="13">
        <v>187</v>
      </c>
      <c r="P11" s="13">
        <v>10</v>
      </c>
      <c r="Q11" s="13">
        <v>27</v>
      </c>
      <c r="R11" s="57">
        <f t="shared" si="15"/>
        <v>249</v>
      </c>
      <c r="S11" s="13">
        <v>2</v>
      </c>
      <c r="T11" s="43">
        <v>1</v>
      </c>
      <c r="U11" s="43">
        <v>15</v>
      </c>
      <c r="V11" s="43">
        <v>2</v>
      </c>
      <c r="W11" s="43">
        <v>7</v>
      </c>
      <c r="X11" s="56">
        <f t="shared" si="21"/>
        <v>25</v>
      </c>
      <c r="Y11" s="43">
        <v>0</v>
      </c>
      <c r="Z11" s="15">
        <v>30</v>
      </c>
      <c r="AA11" s="15">
        <v>187</v>
      </c>
      <c r="AB11" s="15">
        <v>9</v>
      </c>
      <c r="AC11" s="15">
        <v>24</v>
      </c>
      <c r="AD11" s="55">
        <f t="shared" si="27"/>
        <v>250</v>
      </c>
      <c r="AE11" s="15">
        <v>4</v>
      </c>
      <c r="AF11" s="39">
        <v>1</v>
      </c>
      <c r="AG11" s="39">
        <v>30</v>
      </c>
      <c r="AH11" s="39">
        <v>0</v>
      </c>
      <c r="AI11" s="39">
        <v>10</v>
      </c>
      <c r="AJ11" s="54">
        <f t="shared" si="33"/>
        <v>41</v>
      </c>
      <c r="AK11" s="39">
        <v>1</v>
      </c>
      <c r="AL11" s="17">
        <f t="shared" ref="AL11:AO12" si="35">B11+N11+Z11</f>
        <v>76</v>
      </c>
      <c r="AM11" s="17">
        <f t="shared" si="35"/>
        <v>565</v>
      </c>
      <c r="AN11" s="17">
        <f t="shared" si="35"/>
        <v>34</v>
      </c>
      <c r="AO11" s="17">
        <f t="shared" si="35"/>
        <v>67</v>
      </c>
      <c r="AP11" s="17">
        <f>SUM(AL11:AO11)</f>
        <v>742</v>
      </c>
      <c r="AQ11" s="17">
        <f t="shared" ref="AQ11:AU12" si="36">G11+S11+AE11</f>
        <v>11</v>
      </c>
      <c r="AR11" s="51">
        <f t="shared" si="36"/>
        <v>6</v>
      </c>
      <c r="AS11" s="51">
        <f t="shared" si="36"/>
        <v>61</v>
      </c>
      <c r="AT11" s="51">
        <f t="shared" si="36"/>
        <v>8</v>
      </c>
      <c r="AU11" s="51">
        <f t="shared" si="36"/>
        <v>28</v>
      </c>
      <c r="AV11" s="51">
        <f>SUM(AR11:AU11)</f>
        <v>103</v>
      </c>
      <c r="AW11" s="51">
        <f>M11+Y11+AK11</f>
        <v>4</v>
      </c>
      <c r="AX11" s="58">
        <f>SUM(AP11+AV11)</f>
        <v>845</v>
      </c>
    </row>
    <row r="12" spans="1:50" x14ac:dyDescent="0.25">
      <c r="A12" s="11" t="s">
        <v>29</v>
      </c>
      <c r="B12" s="19">
        <v>20</v>
      </c>
      <c r="C12" s="19">
        <v>172</v>
      </c>
      <c r="D12" s="19">
        <v>11</v>
      </c>
      <c r="E12" s="19">
        <v>22</v>
      </c>
      <c r="F12" s="20">
        <f>SUM(B12:E12)</f>
        <v>225</v>
      </c>
      <c r="G12" s="19">
        <v>4</v>
      </c>
      <c r="H12" s="22">
        <v>3</v>
      </c>
      <c r="I12" s="22">
        <v>27</v>
      </c>
      <c r="J12" s="22">
        <v>4</v>
      </c>
      <c r="K12" s="22">
        <v>4</v>
      </c>
      <c r="L12" s="23">
        <f>SUM(H12:K12)</f>
        <v>38</v>
      </c>
      <c r="M12" s="22">
        <v>1</v>
      </c>
      <c r="N12" s="13">
        <v>21</v>
      </c>
      <c r="O12" s="13">
        <v>191</v>
      </c>
      <c r="P12" s="13">
        <v>15</v>
      </c>
      <c r="Q12" s="13">
        <v>16</v>
      </c>
      <c r="R12" s="57">
        <f>SUM(N12:Q12)</f>
        <v>243</v>
      </c>
      <c r="S12" s="13">
        <v>5</v>
      </c>
      <c r="T12" s="43">
        <v>4</v>
      </c>
      <c r="U12" s="43">
        <v>16</v>
      </c>
      <c r="V12" s="43">
        <v>6</v>
      </c>
      <c r="W12" s="43">
        <v>11</v>
      </c>
      <c r="X12" s="56">
        <f>SUM(T12:W12)</f>
        <v>37</v>
      </c>
      <c r="Y12" s="43">
        <v>3</v>
      </c>
      <c r="Z12" s="15">
        <v>25</v>
      </c>
      <c r="AA12" s="15">
        <v>187</v>
      </c>
      <c r="AB12" s="15">
        <v>10</v>
      </c>
      <c r="AC12" s="15">
        <v>27</v>
      </c>
      <c r="AD12" s="55">
        <f>SUM(Z12:AC12)</f>
        <v>249</v>
      </c>
      <c r="AE12" s="15">
        <v>2</v>
      </c>
      <c r="AF12" s="39">
        <v>1</v>
      </c>
      <c r="AG12" s="39">
        <v>15</v>
      </c>
      <c r="AH12" s="39">
        <v>2</v>
      </c>
      <c r="AI12" s="39">
        <v>7</v>
      </c>
      <c r="AJ12" s="54">
        <f>SUM(AF12:AI12)</f>
        <v>25</v>
      </c>
      <c r="AK12" s="39">
        <v>0</v>
      </c>
      <c r="AL12" s="17">
        <f t="shared" si="35"/>
        <v>66</v>
      </c>
      <c r="AM12" s="17">
        <f t="shared" si="35"/>
        <v>550</v>
      </c>
      <c r="AN12" s="17">
        <f t="shared" si="35"/>
        <v>36</v>
      </c>
      <c r="AO12" s="17">
        <f t="shared" si="35"/>
        <v>65</v>
      </c>
      <c r="AP12" s="17">
        <f>SUM(AL12:AO12)</f>
        <v>717</v>
      </c>
      <c r="AQ12" s="17">
        <f t="shared" si="36"/>
        <v>11</v>
      </c>
      <c r="AR12" s="51">
        <f t="shared" si="36"/>
        <v>8</v>
      </c>
      <c r="AS12" s="51">
        <f t="shared" si="36"/>
        <v>58</v>
      </c>
      <c r="AT12" s="51">
        <f t="shared" si="36"/>
        <v>12</v>
      </c>
      <c r="AU12" s="51">
        <f t="shared" si="36"/>
        <v>22</v>
      </c>
      <c r="AV12" s="51">
        <f>SUM(AR12:AU12)</f>
        <v>100</v>
      </c>
      <c r="AW12" s="51">
        <f>M12+Y12+AK12</f>
        <v>4</v>
      </c>
      <c r="AX12" s="58">
        <f>SUM(AP12+AV12)</f>
        <v>817</v>
      </c>
    </row>
  </sheetData>
  <printOptions horizontalCentered="1"/>
  <pageMargins left="0" right="0" top="0.25" bottom="0.2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D2D-F5E4-4959-A001-E0D9DACF7210}">
  <dimension ref="A1:N27"/>
  <sheetViews>
    <sheetView topLeftCell="A8" workbookViewId="0">
      <selection activeCell="P25" sqref="P25"/>
    </sheetView>
  </sheetViews>
  <sheetFormatPr defaultRowHeight="15" x14ac:dyDescent="0.25"/>
  <sheetData>
    <row r="1" spans="1:14" ht="18.75" x14ac:dyDescent="0.2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A2" s="3"/>
      <c r="B2" s="64" t="s">
        <v>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x14ac:dyDescent="0.25">
      <c r="A3" s="4"/>
      <c r="B3" s="64" t="s">
        <v>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38.25" x14ac:dyDescent="0.25">
      <c r="A4" s="61" t="s">
        <v>6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15</v>
      </c>
      <c r="G4" s="9" t="s">
        <v>14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16</v>
      </c>
      <c r="M4" s="9" t="s">
        <v>14</v>
      </c>
      <c r="N4" s="9" t="s">
        <v>17</v>
      </c>
    </row>
    <row r="5" spans="1:14" x14ac:dyDescent="0.25">
      <c r="A5" s="62"/>
      <c r="B5" s="59">
        <v>56</v>
      </c>
      <c r="C5" s="59">
        <v>360</v>
      </c>
      <c r="D5" s="59">
        <v>17</v>
      </c>
      <c r="E5" s="59">
        <v>92</v>
      </c>
      <c r="F5" s="7">
        <f>SUM(B5:E5)</f>
        <v>525</v>
      </c>
      <c r="G5" s="5">
        <v>7</v>
      </c>
      <c r="H5" s="59">
        <v>7</v>
      </c>
      <c r="I5" s="59">
        <v>57</v>
      </c>
      <c r="J5" s="59">
        <f>SUMIFS($B$5:$AK$5,$B$3:$AK$3,$AT$3,$B$4:$AK$4,$AT$4)</f>
        <v>0</v>
      </c>
      <c r="K5" s="59">
        <v>41</v>
      </c>
      <c r="L5" s="7">
        <f>SUM(H5:K5)</f>
        <v>105</v>
      </c>
      <c r="M5" s="5">
        <v>0</v>
      </c>
      <c r="N5" s="8">
        <f>SUM(F5+L5)</f>
        <v>630</v>
      </c>
    </row>
    <row r="6" spans="1:14" x14ac:dyDescent="0.25">
      <c r="A6" s="63"/>
      <c r="B6" s="5"/>
      <c r="C6" s="5"/>
      <c r="D6" s="5"/>
      <c r="E6" s="5"/>
      <c r="F6" s="7">
        <f t="shared" ref="F6:F26" si="0">SUM(B6:E6)</f>
        <v>0</v>
      </c>
      <c r="G6" s="5"/>
      <c r="H6" s="59"/>
      <c r="I6" s="59"/>
      <c r="J6" s="59"/>
      <c r="K6" s="59"/>
      <c r="L6" s="7">
        <f t="shared" ref="L6:L26" si="1">SUM(H6:K6)</f>
        <v>0</v>
      </c>
      <c r="M6" s="5"/>
      <c r="N6" s="8">
        <f t="shared" ref="N6:N26" si="2">SUM(F6+L6)</f>
        <v>0</v>
      </c>
    </row>
    <row r="7" spans="1:14" x14ac:dyDescent="0.25">
      <c r="A7" s="60" t="s">
        <v>18</v>
      </c>
      <c r="B7" s="5"/>
      <c r="C7" s="5"/>
      <c r="D7" s="5"/>
      <c r="E7" s="5"/>
      <c r="F7" s="7">
        <f t="shared" si="0"/>
        <v>0</v>
      </c>
      <c r="G7" s="5"/>
      <c r="H7" s="5"/>
      <c r="I7" s="5"/>
      <c r="J7" s="5"/>
      <c r="K7" s="5"/>
      <c r="L7" s="7">
        <f t="shared" si="1"/>
        <v>0</v>
      </c>
      <c r="M7" s="5"/>
      <c r="N7" s="8">
        <f t="shared" si="2"/>
        <v>0</v>
      </c>
    </row>
    <row r="8" spans="1:14" x14ac:dyDescent="0.25">
      <c r="A8" s="60"/>
      <c r="B8" s="5">
        <v>67</v>
      </c>
      <c r="C8" s="5">
        <v>412</v>
      </c>
      <c r="D8" s="5">
        <v>23</v>
      </c>
      <c r="E8" s="5">
        <v>93</v>
      </c>
      <c r="F8" s="7">
        <f t="shared" si="0"/>
        <v>595</v>
      </c>
      <c r="G8" s="5">
        <v>5</v>
      </c>
      <c r="H8" s="5">
        <v>7</v>
      </c>
      <c r="I8" s="5">
        <v>82</v>
      </c>
      <c r="J8" s="5">
        <v>9</v>
      </c>
      <c r="K8" s="5">
        <v>45</v>
      </c>
      <c r="L8" s="7">
        <f t="shared" si="1"/>
        <v>143</v>
      </c>
      <c r="M8" s="5">
        <v>0</v>
      </c>
      <c r="N8" s="8">
        <f t="shared" si="2"/>
        <v>738</v>
      </c>
    </row>
    <row r="9" spans="1:14" x14ac:dyDescent="0.25">
      <c r="A9" s="60"/>
      <c r="B9" s="5"/>
      <c r="C9" s="5"/>
      <c r="D9" s="5"/>
      <c r="E9" s="5"/>
      <c r="F9" s="7">
        <f t="shared" si="0"/>
        <v>0</v>
      </c>
      <c r="G9" s="5"/>
      <c r="H9" s="5"/>
      <c r="I9" s="5"/>
      <c r="J9" s="5"/>
      <c r="K9" s="5"/>
      <c r="L9" s="7">
        <f t="shared" si="1"/>
        <v>0</v>
      </c>
      <c r="M9" s="5"/>
      <c r="N9" s="8">
        <f t="shared" si="2"/>
        <v>0</v>
      </c>
    </row>
    <row r="10" spans="1:14" x14ac:dyDescent="0.25">
      <c r="A10" s="60" t="s">
        <v>19</v>
      </c>
      <c r="B10" s="5"/>
      <c r="C10" s="5"/>
      <c r="D10" s="5"/>
      <c r="E10" s="5"/>
      <c r="F10" s="7">
        <f t="shared" si="0"/>
        <v>0</v>
      </c>
      <c r="G10" s="5"/>
      <c r="H10" s="5"/>
      <c r="I10" s="5"/>
      <c r="J10" s="5"/>
      <c r="K10" s="5"/>
      <c r="L10" s="7">
        <f t="shared" si="1"/>
        <v>0</v>
      </c>
      <c r="M10" s="5"/>
      <c r="N10" s="8">
        <f t="shared" si="2"/>
        <v>0</v>
      </c>
    </row>
    <row r="11" spans="1:14" x14ac:dyDescent="0.25">
      <c r="A11" s="60"/>
      <c r="B11" s="5">
        <v>71</v>
      </c>
      <c r="C11" s="5">
        <v>512</v>
      </c>
      <c r="D11" s="5">
        <v>27</v>
      </c>
      <c r="E11" s="5">
        <v>91</v>
      </c>
      <c r="F11" s="7">
        <f t="shared" si="0"/>
        <v>701</v>
      </c>
      <c r="G11" s="5">
        <v>5</v>
      </c>
      <c r="H11" s="5">
        <v>2</v>
      </c>
      <c r="I11" s="5">
        <v>70</v>
      </c>
      <c r="J11" s="5">
        <v>12</v>
      </c>
      <c r="K11" s="5">
        <v>26</v>
      </c>
      <c r="L11" s="7">
        <f t="shared" si="1"/>
        <v>110</v>
      </c>
      <c r="M11" s="5">
        <v>2</v>
      </c>
      <c r="N11" s="8">
        <f t="shared" si="2"/>
        <v>811</v>
      </c>
    </row>
    <row r="12" spans="1:14" x14ac:dyDescent="0.25">
      <c r="A12" s="60"/>
      <c r="B12" s="5"/>
      <c r="C12" s="5"/>
      <c r="D12" s="5"/>
      <c r="E12" s="5"/>
      <c r="F12" s="7">
        <f t="shared" si="0"/>
        <v>0</v>
      </c>
      <c r="G12" s="5"/>
      <c r="H12" s="5"/>
      <c r="I12" s="5"/>
      <c r="J12" s="5"/>
      <c r="K12" s="5"/>
      <c r="L12" s="7">
        <f t="shared" si="1"/>
        <v>0</v>
      </c>
      <c r="M12" s="5"/>
      <c r="N12" s="8">
        <f t="shared" si="2"/>
        <v>0</v>
      </c>
    </row>
    <row r="13" spans="1:14" x14ac:dyDescent="0.25">
      <c r="A13" s="60" t="s">
        <v>20</v>
      </c>
      <c r="B13" s="5"/>
      <c r="C13" s="5"/>
      <c r="D13" s="5"/>
      <c r="E13" s="5"/>
      <c r="F13" s="7">
        <f t="shared" si="0"/>
        <v>0</v>
      </c>
      <c r="G13" s="5"/>
      <c r="H13" s="5"/>
      <c r="I13" s="5"/>
      <c r="J13" s="5"/>
      <c r="K13" s="5"/>
      <c r="L13" s="7">
        <f t="shared" si="1"/>
        <v>0</v>
      </c>
      <c r="M13" s="5"/>
      <c r="N13" s="8">
        <f t="shared" si="2"/>
        <v>0</v>
      </c>
    </row>
    <row r="14" spans="1:14" x14ac:dyDescent="0.25">
      <c r="A14" s="60"/>
      <c r="B14" s="5">
        <v>77</v>
      </c>
      <c r="C14" s="5">
        <v>504</v>
      </c>
      <c r="D14" s="5">
        <v>41</v>
      </c>
      <c r="E14" s="5">
        <v>85</v>
      </c>
      <c r="F14" s="7">
        <f t="shared" si="0"/>
        <v>707</v>
      </c>
      <c r="G14" s="5">
        <v>10</v>
      </c>
      <c r="H14" s="5">
        <v>7</v>
      </c>
      <c r="I14" s="5">
        <v>78</v>
      </c>
      <c r="J14" s="5">
        <v>15</v>
      </c>
      <c r="K14" s="5">
        <v>23</v>
      </c>
      <c r="L14" s="7">
        <f t="shared" si="1"/>
        <v>123</v>
      </c>
      <c r="M14" s="5">
        <v>2</v>
      </c>
      <c r="N14" s="8">
        <f t="shared" si="2"/>
        <v>830</v>
      </c>
    </row>
    <row r="15" spans="1:14" x14ac:dyDescent="0.25">
      <c r="A15" s="60"/>
      <c r="B15" s="5"/>
      <c r="C15" s="5"/>
      <c r="D15" s="5"/>
      <c r="E15" s="5"/>
      <c r="F15" s="7">
        <f t="shared" si="0"/>
        <v>0</v>
      </c>
      <c r="G15" s="5"/>
      <c r="H15" s="5"/>
      <c r="I15" s="5"/>
      <c r="J15" s="5"/>
      <c r="K15" s="5"/>
      <c r="L15" s="7">
        <f t="shared" si="1"/>
        <v>0</v>
      </c>
      <c r="M15" s="5"/>
      <c r="N15" s="8">
        <f t="shared" si="2"/>
        <v>0</v>
      </c>
    </row>
    <row r="16" spans="1:14" x14ac:dyDescent="0.25">
      <c r="A16" s="60" t="s">
        <v>21</v>
      </c>
      <c r="B16" s="5"/>
      <c r="C16" s="5"/>
      <c r="D16" s="5"/>
      <c r="E16" s="5"/>
      <c r="F16" s="7">
        <f t="shared" si="0"/>
        <v>0</v>
      </c>
      <c r="G16" s="5"/>
      <c r="H16" s="5"/>
      <c r="I16" s="5"/>
      <c r="J16" s="5"/>
      <c r="K16" s="5"/>
      <c r="L16" s="7">
        <f t="shared" si="1"/>
        <v>0</v>
      </c>
      <c r="M16" s="5"/>
      <c r="N16" s="8">
        <f t="shared" si="2"/>
        <v>0</v>
      </c>
    </row>
    <row r="17" spans="1:14" x14ac:dyDescent="0.25">
      <c r="A17" s="60"/>
      <c r="B17" s="5">
        <v>79</v>
      </c>
      <c r="C17" s="5">
        <v>546</v>
      </c>
      <c r="D17" s="5">
        <v>39</v>
      </c>
      <c r="E17" s="5">
        <v>76</v>
      </c>
      <c r="F17" s="7">
        <f t="shared" si="0"/>
        <v>740</v>
      </c>
      <c r="G17" s="5">
        <v>12</v>
      </c>
      <c r="H17" s="5">
        <v>8</v>
      </c>
      <c r="I17" s="5">
        <v>83</v>
      </c>
      <c r="J17" s="5">
        <v>6</v>
      </c>
      <c r="K17" s="5">
        <v>29</v>
      </c>
      <c r="L17" s="7">
        <f t="shared" si="1"/>
        <v>126</v>
      </c>
      <c r="M17" s="5">
        <v>3</v>
      </c>
      <c r="N17" s="8">
        <f t="shared" si="2"/>
        <v>866</v>
      </c>
    </row>
    <row r="18" spans="1:14" x14ac:dyDescent="0.25">
      <c r="A18" s="60"/>
      <c r="B18" s="5"/>
      <c r="C18" s="5"/>
      <c r="D18" s="5"/>
      <c r="E18" s="5"/>
      <c r="F18" s="7">
        <f t="shared" si="0"/>
        <v>0</v>
      </c>
      <c r="G18" s="5"/>
      <c r="H18" s="5"/>
      <c r="I18" s="5"/>
      <c r="J18" s="5"/>
      <c r="K18" s="5"/>
      <c r="L18" s="7">
        <f t="shared" si="1"/>
        <v>0</v>
      </c>
      <c r="M18" s="5"/>
      <c r="N18" s="8">
        <f t="shared" si="2"/>
        <v>0</v>
      </c>
    </row>
    <row r="19" spans="1:14" x14ac:dyDescent="0.25">
      <c r="A19" s="60" t="s">
        <v>23</v>
      </c>
      <c r="B19" s="5"/>
      <c r="C19" s="5"/>
      <c r="D19" s="5"/>
      <c r="E19" s="5"/>
      <c r="F19" s="7">
        <f t="shared" si="0"/>
        <v>0</v>
      </c>
      <c r="G19" s="5"/>
      <c r="H19" s="5"/>
      <c r="I19" s="5"/>
      <c r="J19" s="5"/>
      <c r="K19" s="5"/>
      <c r="L19" s="7">
        <f t="shared" si="1"/>
        <v>0</v>
      </c>
      <c r="M19" s="5"/>
      <c r="N19" s="8">
        <f t="shared" si="2"/>
        <v>0</v>
      </c>
    </row>
    <row r="20" spans="1:14" x14ac:dyDescent="0.25">
      <c r="A20" s="60"/>
      <c r="B20" s="5">
        <v>81</v>
      </c>
      <c r="C20" s="5">
        <v>549</v>
      </c>
      <c r="D20" s="5">
        <v>39</v>
      </c>
      <c r="E20" s="5">
        <v>83</v>
      </c>
      <c r="F20" s="7">
        <f t="shared" si="0"/>
        <v>752</v>
      </c>
      <c r="G20" s="5">
        <v>12</v>
      </c>
      <c r="H20" s="5">
        <v>8</v>
      </c>
      <c r="I20" s="5">
        <v>76</v>
      </c>
      <c r="J20" s="5">
        <v>5</v>
      </c>
      <c r="K20" s="5">
        <v>32</v>
      </c>
      <c r="L20" s="7">
        <f t="shared" si="1"/>
        <v>121</v>
      </c>
      <c r="M20" s="5">
        <v>1</v>
      </c>
      <c r="N20" s="8">
        <f t="shared" si="2"/>
        <v>873</v>
      </c>
    </row>
    <row r="21" spans="1:14" x14ac:dyDescent="0.25">
      <c r="A21" s="60"/>
      <c r="B21" s="5"/>
      <c r="C21" s="5"/>
      <c r="D21" s="5"/>
      <c r="E21" s="5"/>
      <c r="F21" s="7">
        <f t="shared" si="0"/>
        <v>0</v>
      </c>
      <c r="G21" s="5"/>
      <c r="H21" s="5"/>
      <c r="I21" s="5"/>
      <c r="J21" s="5"/>
      <c r="K21" s="5"/>
      <c r="L21" s="7">
        <f t="shared" si="1"/>
        <v>0</v>
      </c>
      <c r="M21" s="5"/>
      <c r="N21" s="8">
        <f t="shared" si="2"/>
        <v>0</v>
      </c>
    </row>
    <row r="22" spans="1:14" x14ac:dyDescent="0.25">
      <c r="A22" s="60" t="s">
        <v>28</v>
      </c>
      <c r="B22" s="5"/>
      <c r="C22" s="5"/>
      <c r="D22" s="5"/>
      <c r="E22" s="5"/>
      <c r="F22" s="7">
        <f t="shared" si="0"/>
        <v>0</v>
      </c>
      <c r="G22" s="5"/>
      <c r="H22" s="5"/>
      <c r="I22" s="5"/>
      <c r="J22" s="5"/>
      <c r="K22" s="5"/>
      <c r="L22" s="7">
        <f t="shared" si="1"/>
        <v>0</v>
      </c>
      <c r="M22" s="5"/>
      <c r="N22" s="8">
        <f t="shared" si="2"/>
        <v>0</v>
      </c>
    </row>
    <row r="23" spans="1:14" x14ac:dyDescent="0.25">
      <c r="A23" s="60"/>
      <c r="B23" s="5">
        <v>76</v>
      </c>
      <c r="C23" s="5">
        <v>565</v>
      </c>
      <c r="D23" s="5">
        <v>34</v>
      </c>
      <c r="E23" s="5">
        <v>67</v>
      </c>
      <c r="F23" s="7">
        <f t="shared" si="0"/>
        <v>742</v>
      </c>
      <c r="G23" s="5">
        <v>11</v>
      </c>
      <c r="H23" s="5">
        <v>6</v>
      </c>
      <c r="I23" s="5">
        <v>61</v>
      </c>
      <c r="J23" s="5">
        <v>8</v>
      </c>
      <c r="K23" s="5">
        <v>28</v>
      </c>
      <c r="L23" s="7">
        <f t="shared" si="1"/>
        <v>103</v>
      </c>
      <c r="M23" s="5">
        <v>4</v>
      </c>
      <c r="N23" s="8">
        <f t="shared" si="2"/>
        <v>845</v>
      </c>
    </row>
    <row r="24" spans="1:14" x14ac:dyDescent="0.25">
      <c r="A24" s="60"/>
      <c r="B24" s="5"/>
      <c r="C24" s="5"/>
      <c r="D24" s="5"/>
      <c r="E24" s="5"/>
      <c r="F24" s="7">
        <f t="shared" si="0"/>
        <v>0</v>
      </c>
      <c r="G24" s="5"/>
      <c r="H24" s="5"/>
      <c r="I24" s="5"/>
      <c r="J24" s="5"/>
      <c r="K24" s="5"/>
      <c r="L24" s="7">
        <f t="shared" si="1"/>
        <v>0</v>
      </c>
      <c r="M24" s="5"/>
      <c r="N24" s="8">
        <f t="shared" si="2"/>
        <v>0</v>
      </c>
    </row>
    <row r="25" spans="1:14" x14ac:dyDescent="0.25">
      <c r="A25" s="60" t="s">
        <v>29</v>
      </c>
      <c r="B25" s="5"/>
      <c r="C25" s="5"/>
      <c r="D25" s="5"/>
      <c r="E25" s="5"/>
      <c r="F25" s="7">
        <f t="shared" si="0"/>
        <v>0</v>
      </c>
      <c r="G25" s="5"/>
      <c r="H25" s="5"/>
      <c r="I25" s="5"/>
      <c r="J25" s="5"/>
      <c r="K25" s="5"/>
      <c r="L25" s="7">
        <f t="shared" si="1"/>
        <v>0</v>
      </c>
      <c r="M25" s="5"/>
      <c r="N25" s="8">
        <f t="shared" si="2"/>
        <v>0</v>
      </c>
    </row>
    <row r="26" spans="1:14" x14ac:dyDescent="0.25">
      <c r="A26" s="60"/>
      <c r="B26" s="5">
        <v>66</v>
      </c>
      <c r="C26" s="5">
        <v>550</v>
      </c>
      <c r="D26" s="5">
        <v>36</v>
      </c>
      <c r="E26" s="5">
        <v>65</v>
      </c>
      <c r="F26" s="7">
        <f t="shared" si="0"/>
        <v>717</v>
      </c>
      <c r="G26" s="5">
        <v>11</v>
      </c>
      <c r="H26" s="5">
        <v>8</v>
      </c>
      <c r="I26" s="5">
        <v>58</v>
      </c>
      <c r="J26" s="5">
        <v>13</v>
      </c>
      <c r="K26" s="5">
        <v>22</v>
      </c>
      <c r="L26" s="7">
        <f t="shared" si="1"/>
        <v>101</v>
      </c>
      <c r="M26" s="5">
        <v>4</v>
      </c>
      <c r="N26" s="8">
        <f t="shared" si="2"/>
        <v>818</v>
      </c>
    </row>
    <row r="27" spans="1:14" x14ac:dyDescent="0.25">
      <c r="A27" s="60"/>
      <c r="B27" s="5"/>
      <c r="C27" s="5"/>
      <c r="D27" s="5"/>
      <c r="E27" s="5"/>
      <c r="F27" s="7"/>
      <c r="G27" s="5"/>
      <c r="H27" s="5"/>
      <c r="I27" s="5"/>
      <c r="J27" s="5"/>
      <c r="K27" s="5"/>
      <c r="L27" s="7"/>
      <c r="M27" s="5"/>
      <c r="N27" s="8"/>
    </row>
  </sheetData>
  <mergeCells count="10">
    <mergeCell ref="A16:A18"/>
    <mergeCell ref="A19:A21"/>
    <mergeCell ref="A22:A24"/>
    <mergeCell ref="A25:A27"/>
    <mergeCell ref="B2:N2"/>
    <mergeCell ref="B3:N3"/>
    <mergeCell ref="A4:A6"/>
    <mergeCell ref="A7:A9"/>
    <mergeCell ref="A10:A1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Sapan Panda</cp:lastModifiedBy>
  <cp:lastPrinted>2023-12-07T07:47:43Z</cp:lastPrinted>
  <dcterms:created xsi:type="dcterms:W3CDTF">2023-04-10T08:00:05Z</dcterms:created>
  <dcterms:modified xsi:type="dcterms:W3CDTF">2025-11-18T06:56:20Z</dcterms:modified>
</cp:coreProperties>
</file>